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930" yWindow="0" windowWidth="22035" windowHeight="11205"/>
  </bookViews>
  <sheets>
    <sheet name="4to trimestre  2019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7" l="1"/>
  <c r="B23" i="7" l="1"/>
  <c r="C31" i="7" l="1"/>
  <c r="C30" i="7"/>
  <c r="C29" i="7"/>
  <c r="C28" i="7"/>
  <c r="C27" i="7"/>
  <c r="B20" i="7" l="1"/>
  <c r="B21" i="7" s="1"/>
  <c r="B22" i="7" s="1"/>
  <c r="B24" i="7" l="1"/>
  <c r="B25" i="7" s="1"/>
  <c r="B43" i="7"/>
  <c r="B44" i="7" s="1"/>
  <c r="B37" i="7"/>
  <c r="B38" i="7" s="1"/>
  <c r="C44" i="7" l="1"/>
  <c r="B26" i="7"/>
  <c r="B27" i="7" s="1"/>
  <c r="B28" i="7" s="1"/>
  <c r="B29" i="7" s="1"/>
  <c r="B30" i="7" s="1"/>
  <c r="B31" i="7" s="1"/>
  <c r="B32" i="7" s="1"/>
  <c r="C37" i="7" s="1"/>
  <c r="C38" i="7" s="1"/>
  <c r="J9" i="7" l="1"/>
</calcChain>
</file>

<file path=xl/sharedStrings.xml><?xml version="1.0" encoding="utf-8"?>
<sst xmlns="http://schemas.openxmlformats.org/spreadsheetml/2006/main" count="65" uniqueCount="49">
  <si>
    <t>Tipo de Obligación</t>
  </si>
  <si>
    <t xml:space="preserve">Plazo </t>
  </si>
  <si>
    <t xml:space="preserve">Tasa </t>
  </si>
  <si>
    <t>Fin, Destino y Objeto</t>
  </si>
  <si>
    <t xml:space="preserve">Acreedor, </t>
  </si>
  <si>
    <t xml:space="preserve">Proveedor o </t>
  </si>
  <si>
    <t>Contratista</t>
  </si>
  <si>
    <t xml:space="preserve">Importe Total </t>
  </si>
  <si>
    <t xml:space="preserve">Fondo </t>
  </si>
  <si>
    <t xml:space="preserve">Importe Garantizado </t>
  </si>
  <si>
    <t>Importe y porcentaje del total que se paga y garantiza con el recurso de dicho fondo</t>
  </si>
  <si>
    <t xml:space="preserve">Importe Pagado </t>
  </si>
  <si>
    <t xml:space="preserve">%respecto al </t>
  </si>
  <si>
    <t xml:space="preserve">total </t>
  </si>
  <si>
    <t>Credito Simple</t>
  </si>
  <si>
    <t>Saldo Insoluto</t>
  </si>
  <si>
    <t>Amortización</t>
  </si>
  <si>
    <t>Producto Interno Bruto Estatal</t>
  </si>
  <si>
    <t>Saldo de la Deuda Pública</t>
  </si>
  <si>
    <t>Porcentaje</t>
  </si>
  <si>
    <t>Ingresos Propios</t>
  </si>
  <si>
    <t>TIIE+1.23</t>
  </si>
  <si>
    <t>Refinanciamiento</t>
  </si>
  <si>
    <t>BANOBRAS</t>
  </si>
  <si>
    <t>Fondo general de Participaciones y Fondo de Fomento Municipal</t>
  </si>
  <si>
    <t>* Fuente: INEGI  Fecha de publicación: 2018-07-19    http://www.beta.inegi.org.mx/temas/itaee/</t>
  </si>
  <si>
    <t>10 años</t>
  </si>
  <si>
    <t>Deuda Pública Bruta Total al 31 de diciembre de 2018</t>
  </si>
  <si>
    <t>Deuda Pública Bruta Total al 31 de enero de 2019</t>
  </si>
  <si>
    <t>Deuda Pública Bruta Total al 28 de febrero de 2019</t>
  </si>
  <si>
    <t>Deuda Pública Bruta Total al 31 de marzo de 2019</t>
  </si>
  <si>
    <t xml:space="preserve"> </t>
  </si>
  <si>
    <t>Al 31 de diciembre de 2018</t>
  </si>
  <si>
    <t>Deuda Pública Bruta Total al 30 de Abril de 2019</t>
  </si>
  <si>
    <t>Deuda Pública Bruta Total al 31 de Mayo de 2019</t>
  </si>
  <si>
    <t>Deuda Pública Bruta Total al 30 de Junio de 2019</t>
  </si>
  <si>
    <t>financiar inversion publica</t>
  </si>
  <si>
    <t>TIIE+1.25</t>
  </si>
  <si>
    <t>36 meses</t>
  </si>
  <si>
    <t>MUNICIPIO DE PUERTO VALLARTA</t>
  </si>
  <si>
    <t>Deuda Pública Bruta Total al 31 de Agosto de 2019</t>
  </si>
  <si>
    <t>Deuda Pública Bruta Total al 31 de Julio de 2019</t>
  </si>
  <si>
    <t>Deuda Pública Bruta Total al 30 de Septiembre de 2019</t>
  </si>
  <si>
    <t>Deuda Pública Bruta Total al 31 de Octubre de 2019</t>
  </si>
  <si>
    <t>Deuda Pública Bruta Total al 30 de Noviembre de 2019</t>
  </si>
  <si>
    <t>Deuda Pública Bruta Total al 31 de Diciembre de 2019</t>
  </si>
  <si>
    <t xml:space="preserve">Credito Simple  </t>
  </si>
  <si>
    <t>Al 31 de diciembre de  2019</t>
  </si>
  <si>
    <t>Formato de Información de Obligaciones Pagadas o Garantizadas con Fondos Federales al 4to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</si>
</sst>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3" fillId="0" borderId="1" xfId="0" applyFont="1" applyBorder="1"/>
    <xf numFmtId="43" fontId="3" fillId="0" borderId="1" xfId="1" applyFont="1" applyBorder="1"/>
    <xf numFmtId="0" fontId="0" fillId="0" borderId="1" xfId="0" applyBorder="1"/>
    <xf numFmtId="0" fontId="4" fillId="0" borderId="1" xfId="0" applyFont="1" applyBorder="1"/>
    <xf numFmtId="44" fontId="0" fillId="0" borderId="1" xfId="2" applyFont="1" applyBorder="1"/>
    <xf numFmtId="0" fontId="0" fillId="0" borderId="0" xfId="0" applyBorder="1"/>
    <xf numFmtId="44" fontId="0" fillId="0" borderId="1" xfId="0" applyNumberFormat="1" applyBorder="1"/>
    <xf numFmtId="164" fontId="0" fillId="0" borderId="1" xfId="3" applyNumberFormat="1" applyFont="1" applyBorder="1"/>
    <xf numFmtId="44" fontId="0" fillId="0" borderId="1" xfId="2" applyFont="1" applyFill="1" applyBorder="1"/>
    <xf numFmtId="10" fontId="0" fillId="0" borderId="1" xfId="3" applyNumberFormat="1" applyFont="1" applyBorder="1"/>
    <xf numFmtId="44" fontId="0" fillId="0" borderId="0" xfId="0" applyNumberFormat="1"/>
    <xf numFmtId="0" fontId="0" fillId="0" borderId="1" xfId="0" applyFont="1" applyBorder="1"/>
    <xf numFmtId="0" fontId="8" fillId="0" borderId="1" xfId="0" applyFont="1" applyBorder="1"/>
    <xf numFmtId="43" fontId="8" fillId="0" borderId="1" xfId="1" applyFont="1" applyBorder="1"/>
    <xf numFmtId="0" fontId="0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3" fontId="0" fillId="0" borderId="1" xfId="1" applyFont="1" applyBorder="1"/>
    <xf numFmtId="43" fontId="0" fillId="0" borderId="0" xfId="1" applyFont="1" applyBorder="1"/>
    <xf numFmtId="43" fontId="0" fillId="0" borderId="0" xfId="1" applyFont="1"/>
    <xf numFmtId="43" fontId="0" fillId="0" borderId="0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workbookViewId="0">
      <selection activeCell="B52" sqref="B52"/>
    </sheetView>
  </sheetViews>
  <sheetFormatPr baseColWidth="10" defaultRowHeight="15" x14ac:dyDescent="0.25"/>
  <cols>
    <col min="1" max="1" width="49.5703125" bestFit="1" customWidth="1"/>
    <col min="2" max="2" width="24.85546875" bestFit="1" customWidth="1"/>
    <col min="3" max="3" width="21.5703125" bestFit="1" customWidth="1"/>
    <col min="4" max="4" width="22" customWidth="1"/>
    <col min="5" max="5" width="17.85546875" bestFit="1" customWidth="1"/>
    <col min="6" max="6" width="15.140625" bestFit="1" customWidth="1"/>
    <col min="9" max="9" width="16" style="20" customWidth="1"/>
    <col min="10" max="10" width="13" customWidth="1"/>
  </cols>
  <sheetData>
    <row r="2" spans="1:10" ht="15.75" x14ac:dyDescent="0.25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</row>
    <row r="4" spans="1:10" x14ac:dyDescent="0.25">
      <c r="A4" s="23" t="s">
        <v>48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9.25" customHeight="1" x14ac:dyDescent="0.25">
      <c r="A5" s="24" t="s">
        <v>0</v>
      </c>
      <c r="B5" s="24" t="s">
        <v>1</v>
      </c>
      <c r="C5" s="24" t="s">
        <v>2</v>
      </c>
      <c r="D5" s="24" t="s">
        <v>3</v>
      </c>
      <c r="E5" s="16" t="s">
        <v>4</v>
      </c>
      <c r="F5" s="24" t="s">
        <v>7</v>
      </c>
      <c r="G5" s="24" t="s">
        <v>8</v>
      </c>
      <c r="H5" s="24" t="s">
        <v>9</v>
      </c>
      <c r="I5" s="24" t="s">
        <v>10</v>
      </c>
      <c r="J5" s="24"/>
    </row>
    <row r="6" spans="1:10" x14ac:dyDescent="0.25">
      <c r="A6" s="24"/>
      <c r="B6" s="24"/>
      <c r="C6" s="24"/>
      <c r="D6" s="24"/>
      <c r="E6" s="16" t="s">
        <v>5</v>
      </c>
      <c r="F6" s="24"/>
      <c r="G6" s="24"/>
      <c r="H6" s="24"/>
      <c r="I6" s="24"/>
      <c r="J6" s="24"/>
    </row>
    <row r="7" spans="1:10" x14ac:dyDescent="0.25">
      <c r="A7" s="24"/>
      <c r="B7" s="24"/>
      <c r="C7" s="24"/>
      <c r="D7" s="24"/>
      <c r="E7" s="16" t="s">
        <v>6</v>
      </c>
      <c r="F7" s="24"/>
      <c r="G7" s="24"/>
      <c r="H7" s="24"/>
      <c r="I7" s="25" t="s">
        <v>11</v>
      </c>
      <c r="J7" s="16" t="s">
        <v>12</v>
      </c>
    </row>
    <row r="8" spans="1:10" x14ac:dyDescent="0.25">
      <c r="A8" s="24"/>
      <c r="B8" s="24"/>
      <c r="C8" s="24"/>
      <c r="D8" s="24"/>
      <c r="E8" s="17"/>
      <c r="F8" s="24"/>
      <c r="G8" s="24"/>
      <c r="H8" s="24"/>
      <c r="I8" s="25"/>
      <c r="J8" s="16" t="s">
        <v>13</v>
      </c>
    </row>
    <row r="9" spans="1:10" x14ac:dyDescent="0.25">
      <c r="A9" s="12" t="s">
        <v>14</v>
      </c>
      <c r="B9" s="13" t="s">
        <v>26</v>
      </c>
      <c r="C9" s="13" t="s">
        <v>21</v>
      </c>
      <c r="D9" s="13" t="s">
        <v>22</v>
      </c>
      <c r="E9" s="13" t="s">
        <v>23</v>
      </c>
      <c r="F9" s="14">
        <v>222125148.25999999</v>
      </c>
      <c r="G9" s="13" t="s">
        <v>24</v>
      </c>
      <c r="H9" s="13">
        <v>0</v>
      </c>
      <c r="I9" s="14">
        <v>12638605</v>
      </c>
      <c r="J9" s="13" t="e">
        <f>+I9/H9</f>
        <v>#DIV/0!</v>
      </c>
    </row>
    <row r="10" spans="1:10" x14ac:dyDescent="0.25">
      <c r="A10" s="12" t="s">
        <v>46</v>
      </c>
      <c r="B10" s="13" t="s">
        <v>38</v>
      </c>
      <c r="C10" s="13" t="s">
        <v>37</v>
      </c>
      <c r="D10" s="13" t="s">
        <v>36</v>
      </c>
      <c r="E10" s="13" t="s">
        <v>23</v>
      </c>
      <c r="F10" s="14">
        <v>65400000</v>
      </c>
      <c r="G10" s="13" t="s">
        <v>24</v>
      </c>
      <c r="H10" s="13"/>
      <c r="I10" s="14">
        <v>10900000</v>
      </c>
      <c r="J10" s="13"/>
    </row>
    <row r="11" spans="1:10" x14ac:dyDescent="0.25">
      <c r="A11" s="1"/>
      <c r="B11" s="1"/>
      <c r="C11" s="1"/>
      <c r="D11" s="1"/>
      <c r="E11" s="1"/>
      <c r="F11" s="2"/>
      <c r="G11" s="1"/>
      <c r="H11" s="2"/>
      <c r="I11" s="18"/>
      <c r="J11" s="12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8"/>
      <c r="J12" s="12"/>
    </row>
    <row r="13" spans="1:10" x14ac:dyDescent="0.25">
      <c r="A13" s="12"/>
      <c r="B13" s="12"/>
      <c r="C13" s="12"/>
      <c r="D13" s="12"/>
      <c r="E13" s="12"/>
      <c r="F13" s="12"/>
      <c r="G13" s="12"/>
      <c r="H13" s="12"/>
      <c r="I13" s="18"/>
      <c r="J13" s="12"/>
    </row>
    <row r="14" spans="1:10" x14ac:dyDescent="0.25">
      <c r="A14" s="15"/>
      <c r="B14" s="15"/>
      <c r="C14" s="15"/>
      <c r="D14" s="15"/>
      <c r="E14" s="15"/>
      <c r="F14" s="21" t="s">
        <v>31</v>
      </c>
      <c r="G14" s="15"/>
      <c r="H14" s="15"/>
      <c r="I14" s="21" t="s">
        <v>31</v>
      </c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9" t="s">
        <v>31</v>
      </c>
      <c r="J15" s="15"/>
    </row>
    <row r="18" spans="1:6" x14ac:dyDescent="0.25">
      <c r="A18" s="3"/>
      <c r="B18" s="4" t="s">
        <v>15</v>
      </c>
      <c r="C18" s="4" t="s">
        <v>16</v>
      </c>
    </row>
    <row r="19" spans="1:6" x14ac:dyDescent="0.25">
      <c r="A19" s="3" t="s">
        <v>27</v>
      </c>
      <c r="B19" s="5">
        <v>222125148.25999999</v>
      </c>
    </row>
    <row r="20" spans="1:6" x14ac:dyDescent="0.25">
      <c r="A20" s="3" t="s">
        <v>28</v>
      </c>
      <c r="B20" s="5">
        <f t="shared" ref="B20:B25" si="0">(B19-C20)</f>
        <v>221142391.67999998</v>
      </c>
      <c r="C20" s="5">
        <v>982756.58</v>
      </c>
      <c r="E20" s="11"/>
      <c r="F20" t="s">
        <v>31</v>
      </c>
    </row>
    <row r="21" spans="1:6" x14ac:dyDescent="0.25">
      <c r="A21" s="3" t="s">
        <v>29</v>
      </c>
      <c r="B21" s="5">
        <f t="shared" si="0"/>
        <v>220147350.64999998</v>
      </c>
      <c r="C21" s="5">
        <v>995041.03</v>
      </c>
      <c r="F21" t="s">
        <v>31</v>
      </c>
    </row>
    <row r="22" spans="1:6" x14ac:dyDescent="0.25">
      <c r="A22" s="3" t="s">
        <v>30</v>
      </c>
      <c r="B22" s="5">
        <f t="shared" si="0"/>
        <v>219139871.59999996</v>
      </c>
      <c r="C22" s="5">
        <v>1007479.05</v>
      </c>
      <c r="F22" t="s">
        <v>31</v>
      </c>
    </row>
    <row r="23" spans="1:6" x14ac:dyDescent="0.25">
      <c r="A23" s="3" t="s">
        <v>33</v>
      </c>
      <c r="B23" s="5">
        <f>(B22-C23)+500000</f>
        <v>218619799.05999997</v>
      </c>
      <c r="C23" s="5">
        <v>1020072.54</v>
      </c>
      <c r="F23" t="s">
        <v>31</v>
      </c>
    </row>
    <row r="24" spans="1:6" x14ac:dyDescent="0.25">
      <c r="A24" s="3" t="s">
        <v>34</v>
      </c>
      <c r="B24" s="5">
        <f t="shared" si="0"/>
        <v>217586975.61999997</v>
      </c>
      <c r="C24" s="5">
        <v>1032823.44</v>
      </c>
      <c r="F24" t="s">
        <v>31</v>
      </c>
    </row>
    <row r="25" spans="1:6" x14ac:dyDescent="0.25">
      <c r="A25" s="3" t="s">
        <v>35</v>
      </c>
      <c r="B25" s="5">
        <f t="shared" si="0"/>
        <v>216541241.88999999</v>
      </c>
      <c r="C25" s="5">
        <v>1045733.73</v>
      </c>
    </row>
    <row r="26" spans="1:6" x14ac:dyDescent="0.25">
      <c r="A26" s="3" t="s">
        <v>41</v>
      </c>
      <c r="B26" s="5">
        <f>(B25-C26)</f>
        <v>215482436.47999999</v>
      </c>
      <c r="C26" s="5">
        <v>1058805.4099999999</v>
      </c>
    </row>
    <row r="27" spans="1:6" x14ac:dyDescent="0.25">
      <c r="A27" s="3" t="s">
        <v>40</v>
      </c>
      <c r="B27" s="5">
        <f>(B26-C27)+64900000</f>
        <v>277130396.00999999</v>
      </c>
      <c r="C27" s="5">
        <f>1072040.47+2180000</f>
        <v>3252040.4699999997</v>
      </c>
    </row>
    <row r="28" spans="1:6" x14ac:dyDescent="0.25">
      <c r="A28" s="3" t="s">
        <v>42</v>
      </c>
      <c r="B28" s="5">
        <f>(B27-C28)</f>
        <v>273864955.03999996</v>
      </c>
      <c r="C28" s="5">
        <f>1085440.97+2180000</f>
        <v>3265440.9699999997</v>
      </c>
    </row>
    <row r="29" spans="1:6" x14ac:dyDescent="0.25">
      <c r="A29" s="3" t="s">
        <v>43</v>
      </c>
      <c r="B29" s="5">
        <f>(B28-C29)</f>
        <v>270585946.04999995</v>
      </c>
      <c r="C29" s="5">
        <f>1099008.99+2180000</f>
        <v>3279008.99</v>
      </c>
    </row>
    <row r="30" spans="1:6" x14ac:dyDescent="0.25">
      <c r="A30" s="3" t="s">
        <v>44</v>
      </c>
      <c r="B30" s="5">
        <f>(B29-C30)</f>
        <v>267293199.44999996</v>
      </c>
      <c r="C30" s="5">
        <f>1112746.6+2180000</f>
        <v>3292746.6</v>
      </c>
    </row>
    <row r="31" spans="1:6" x14ac:dyDescent="0.25">
      <c r="A31" s="3" t="s">
        <v>45</v>
      </c>
      <c r="B31" s="5">
        <f>(B30-C31)</f>
        <v>263986543.50999996</v>
      </c>
      <c r="C31" s="5">
        <f>1126655.94+2180000</f>
        <v>3306655.94</v>
      </c>
    </row>
    <row r="32" spans="1:6" x14ac:dyDescent="0.25">
      <c r="A32" s="3"/>
      <c r="B32" s="5">
        <f>(B31-C32)</f>
        <v>263986543.50999996</v>
      </c>
      <c r="C32" s="5">
        <v>0</v>
      </c>
    </row>
    <row r="33" spans="1:8" x14ac:dyDescent="0.25">
      <c r="A33" s="6"/>
    </row>
    <row r="35" spans="1:8" x14ac:dyDescent="0.25">
      <c r="A35" s="3"/>
      <c r="B35" s="4" t="s">
        <v>32</v>
      </c>
      <c r="C35" s="4" t="s">
        <v>47</v>
      </c>
    </row>
    <row r="36" spans="1:8" x14ac:dyDescent="0.25">
      <c r="A36" s="3" t="s">
        <v>17</v>
      </c>
      <c r="B36" s="5">
        <v>1159662266000</v>
      </c>
      <c r="C36" s="5">
        <v>1159662266000</v>
      </c>
      <c r="D36" t="s">
        <v>25</v>
      </c>
    </row>
    <row r="37" spans="1:8" x14ac:dyDescent="0.25">
      <c r="A37" s="3" t="s">
        <v>18</v>
      </c>
      <c r="B37" s="7">
        <f>B19</f>
        <v>222125148.25999999</v>
      </c>
      <c r="C37" s="7">
        <f>+B32</f>
        <v>263986543.50999996</v>
      </c>
    </row>
    <row r="38" spans="1:8" x14ac:dyDescent="0.25">
      <c r="A38" s="3" t="s">
        <v>19</v>
      </c>
      <c r="B38" s="8">
        <f>B37/B36</f>
        <v>1.9154296450997913E-4</v>
      </c>
      <c r="C38" s="8">
        <f>C37/C36</f>
        <v>2.2764088411754871E-4</v>
      </c>
    </row>
    <row r="41" spans="1:8" x14ac:dyDescent="0.25">
      <c r="A41" s="3"/>
      <c r="B41" s="4" t="s">
        <v>32</v>
      </c>
      <c r="C41" s="4" t="s">
        <v>47</v>
      </c>
      <c r="H41" t="s">
        <v>31</v>
      </c>
    </row>
    <row r="42" spans="1:8" x14ac:dyDescent="0.25">
      <c r="A42" s="3" t="s">
        <v>20</v>
      </c>
      <c r="B42" s="5">
        <v>803287545.72000003</v>
      </c>
      <c r="C42" s="9">
        <v>647559774</v>
      </c>
      <c r="D42" s="11" t="s">
        <v>31</v>
      </c>
      <c r="H42" t="s">
        <v>31</v>
      </c>
    </row>
    <row r="43" spans="1:8" x14ac:dyDescent="0.25">
      <c r="A43" s="3" t="s">
        <v>18</v>
      </c>
      <c r="B43" s="7">
        <f>B19</f>
        <v>222125148.25999999</v>
      </c>
      <c r="C43" s="7">
        <f>+B31</f>
        <v>263986543.50999996</v>
      </c>
    </row>
    <row r="44" spans="1:8" x14ac:dyDescent="0.25">
      <c r="A44" s="3" t="s">
        <v>19</v>
      </c>
      <c r="B44" s="10">
        <f>B43/B42</f>
        <v>0.27652009475748252</v>
      </c>
      <c r="C44" s="10">
        <f>C43/C42</f>
        <v>0.40766359200996316</v>
      </c>
    </row>
  </sheetData>
  <mergeCells count="11">
    <mergeCell ref="A2:J2"/>
    <mergeCell ref="A4:J4"/>
    <mergeCell ref="H5:H8"/>
    <mergeCell ref="I5:J6"/>
    <mergeCell ref="I7:I8"/>
    <mergeCell ref="A5:A8"/>
    <mergeCell ref="B5:B8"/>
    <mergeCell ref="C5:C8"/>
    <mergeCell ref="D5:D8"/>
    <mergeCell ref="F5:F8"/>
    <mergeCell ref="G5:G8"/>
  </mergeCells>
  <printOptions horizontalCentered="1"/>
  <pageMargins left="0.19685039370078741" right="0.19685039370078741" top="0.19685039370078741" bottom="0.19685039370078741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Conta022</cp:lastModifiedBy>
  <cp:lastPrinted>2019-08-07T02:41:14Z</cp:lastPrinted>
  <dcterms:created xsi:type="dcterms:W3CDTF">2017-12-02T18:24:09Z</dcterms:created>
  <dcterms:modified xsi:type="dcterms:W3CDTF">2020-02-10T16:13:20Z</dcterms:modified>
</cp:coreProperties>
</file>